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Slovenská\Rozpočty\IT\"/>
    </mc:Choice>
  </mc:AlternateContent>
  <bookViews>
    <workbookView xWindow="0" yWindow="0" windowWidth="0" windowHeight="0"/>
  </bookViews>
  <sheets>
    <sheet name="Rekapitulace stavby" sheetId="1" r:id="rId1"/>
    <sheet name="001 - I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'001 - IT'!$C$116:$K$122</definedName>
    <definedName name="_xlnm.Print_Area" localSheetId="1">'001 - IT'!$C$82:$J$98,'001 - IT'!$C$104:$K$122</definedName>
    <definedName name="_xlnm.Print_Titles" localSheetId="1">'001 - IT'!$116:$116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J122"/>
  <c r="BK121"/>
  <c r="J121"/>
  <c r="BK120"/>
  <c r="J119"/>
  <c r="BK122"/>
  <c r="J120"/>
  <c r="BK119"/>
  <c i="1" r="AS94"/>
  <c i="2" l="1" r="BK118"/>
  <c r="J118"/>
  <c r="J97"/>
  <c r="P118"/>
  <c r="P117"/>
  <c i="1" r="AU95"/>
  <c i="2" r="R118"/>
  <c r="R117"/>
  <c r="T118"/>
  <c r="T117"/>
  <c r="E85"/>
  <c r="J92"/>
  <c r="F113"/>
  <c r="F114"/>
  <c r="BE120"/>
  <c r="BE121"/>
  <c r="J89"/>
  <c r="J91"/>
  <c r="BE119"/>
  <c r="BE122"/>
  <c r="F34"/>
  <c i="1" r="BA95"/>
  <c r="BA94"/>
  <c r="W30"/>
  <c i="2" r="F36"/>
  <c i="1" r="BC95"/>
  <c r="BC94"/>
  <c r="W32"/>
  <c i="2" r="J34"/>
  <c i="1" r="AW95"/>
  <c i="2" r="F35"/>
  <c i="1" r="BB95"/>
  <c r="BB94"/>
  <c r="W31"/>
  <c i="2" r="F37"/>
  <c i="1" r="BD95"/>
  <c r="BD94"/>
  <c r="W33"/>
  <c r="AU94"/>
  <c i="2" l="1" r="BK117"/>
  <c r="J117"/>
  <c i="1" r="AW94"/>
  <c r="AK30"/>
  <c r="AY94"/>
  <c i="2" r="J30"/>
  <c i="1" r="AG95"/>
  <c r="AX94"/>
  <c i="2" r="J33"/>
  <c i="1" r="AV95"/>
  <c r="AT95"/>
  <c i="2" r="F33"/>
  <c i="1" r="AZ95"/>
  <c r="AZ94"/>
  <c r="W29"/>
  <c i="2" l="1" r="J39"/>
  <c r="J96"/>
  <c i="1" r="AN95"/>
  <c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<sst xmlns="http://schemas.openxmlformats.org/spreadsheetml/2006/main">
  <si>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</si>
  <si>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</si>
  <si>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</si>
  <si>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</si>
  <si>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</si>
  <si>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{302941f1-a0e9-4d1b-9776-7ceb10bad2e5}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</si>
  <si>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</si>
  <si>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</si>
  <si>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</si>
  <si>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</si>
  <si>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</si>
  <si>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</si>
  <si>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</si>
  <si>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</si>
  <si>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20200112001it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</si>
  <si>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</si>
  <si>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</si>
  <si>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vybavení odborných učeben na ZŠ Slovenská - IT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</si>
  <si>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</si>
  <si>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</si>
  <si>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</si>
  <si>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</si>
  <si>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</si>
  <si>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</si>
  <si>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</si>
  <si>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</si>
  <si>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</si>
  <si>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 xml:space="preserve">Statutární město Karviná 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</si>
  <si>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</si>
  <si>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</si>
  <si>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</si>
  <si>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</si>
  <si>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</si>
  <si>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</si>
  <si>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</si>
  <si>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</si>
  <si>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</si>
  <si>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</si>
  <si>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</si>
  <si>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</si>
  <si>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</si>
  <si>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</si>
  <si>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</si>
  <si>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</si>
  <si>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</si>
  <si>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</si>
  <si>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</si>
  <si>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</si>
  <si>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</si>
  <si>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</si>
  <si>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</si>
  <si>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</si>
  <si>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</si>
  <si>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</si>
  <si>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</si>
  <si>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</si>
  <si>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</si>
  <si>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</si>
  <si>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</si>
  <si>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</si>
  <si>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</si>
  <si>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</si>
  <si>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</si>
  <si>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</si>
  <si>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</si>
  <si>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</si>
  <si>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</si>
  <si>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</si>
  <si>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</si>
  <si>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</si>
  <si>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</si>
  <si>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</si>
  <si>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</si>
  <si>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</si>
  <si>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</si>
  <si>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</si>
  <si>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</si>
  <si>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</si>
  <si>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</si>
  <si>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</si>
  <si>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</si>
  <si>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</si>
  <si>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</si>
  <si>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IT</t>
  </si>
  <si>
    <t>STA</t>
  </si>
  <si>
    <t>1</t>
  </si>
  <si>
    <t>{4ffbb39e-919d-41ef-9d5f-34b8e0fd6b7a}</t>
  </si>
  <si>
    <t>2</t>
  </si>
  <si>
    <t>KRYCÍ LIST SOUPISU PRACÍ</t>
  </si>
  <si>
    <t>Objekt:</t>
  </si>
  <si>
    <t>001 - IT</t>
  </si>
  <si>
    <t>REKAPITULACE ČLENĚNÍ SOUPISU PRACÍ</t>
  </si>
  <si>
    <t>Kód dílu - Popis</t>
  </si>
  <si>
    <t>Cena celkem [CZK]</t>
  </si>
  <si>
    <t>Náklady ze soupisu prací</t>
  </si>
  <si>
    <t>-1</t>
  </si>
  <si>
    <t>D1 - Dílna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</si>
  <si>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</si>
  <si>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</si>
  <si>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</si>
  <si>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</si>
  <si>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</si>
  <si>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</si>
  <si>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</si>
  <si>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</si>
  <si>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</si>
  <si>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</si>
  <si>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</si>
  <si>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</si>
  <si>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</si>
  <si>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</si>
  <si>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Dílna</t>
  </si>
  <si>
    <t>ROZPOCET</t>
  </si>
  <si>
    <t>43</t>
  </si>
  <si>
    <t>K</t>
  </si>
  <si>
    <t>Pol39</t>
  </si>
  <si>
    <t>učitelský notebook</t>
  </si>
  <si>
    <t>KUS</t>
  </si>
  <si>
    <t>4</t>
  </si>
  <si>
    <t>720545119</t>
  </si>
  <si>
    <t>41</t>
  </si>
  <si>
    <t>Pol40</t>
  </si>
  <si>
    <t>multifunkční tiskárna</t>
  </si>
  <si>
    <t>80</t>
  </si>
  <si>
    <t>42</t>
  </si>
  <si>
    <t>Pol41</t>
  </si>
  <si>
    <t xml:space="preserve">žákovský konvertibilní notebook </t>
  </si>
  <si>
    <t>82</t>
  </si>
  <si>
    <t>44</t>
  </si>
  <si>
    <t>Pol78</t>
  </si>
  <si>
    <t xml:space="preserve">mobilní dobíjecí stanice pro 31  dodávaných žákovských NB</t>
  </si>
  <si>
    <t>1714525941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</si>
</sst>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20200112001it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Rekonstrukce a vybavení odborných učeben na ZŠ Slovenská - IT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Statutární město Karviná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IT'!J30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IT'!P117</f>
        <v>0</v>
      </c>
      <c r="AV95" s="124">
        <f>'001 - IT'!J33</f>
        <v>0</v>
      </c>
      <c r="AW95" s="124">
        <f>'001 - IT'!J34</f>
        <v>0</v>
      </c>
      <c r="AX95" s="124">
        <f>'001 - IT'!J35</f>
        <v>0</v>
      </c>
      <c r="AY95" s="124">
        <f>'001 - IT'!J36</f>
        <v>0</v>
      </c>
      <c r="AZ95" s="124">
        <f>'001 - IT'!F33</f>
        <v>0</v>
      </c>
      <c r="BA95" s="124">
        <f>'001 - IT'!F34</f>
        <v>0</v>
      </c>
      <c r="BB95" s="124">
        <f>'001 - IT'!F35</f>
        <v>0</v>
      </c>
      <c r="BC95" s="124">
        <f>'001 - IT'!F36</f>
        <v>0</v>
      </c>
      <c r="BD95" s="126">
        <f>'001 - IT'!F37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ovlp6eiyiVWWgWWohBWX341OTVb1zlqIb1uIKt/qrljUY/gIwzzvGSJhiZza7mp4wpDzBSkxWDbWlwvuuxKsKg==" hashValue="Yd/8J/4X4OBVgxA5pYdmmSe4pnY5lcSHukkkCwEf7BErA2fWEv9IK7ENEMGopNHpdzvI2EZyCL1CwctgtCl0V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 - I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6"/>
      <c r="AT3" s="13" t="s">
        <v>87</v>
      </c>
    </row>
    <row r="4" hidden="1" s="1" customFormat="1" ht="24.96" customHeight="1">
      <c r="B4" s="16"/>
      <c r="D4" s="132" t="s">
        <v>88</v>
      </c>
      <c r="I4" s="128"/>
      <c r="L4" s="16"/>
      <c r="M4" s="133" t="s">
        <v>10</v>
      </c>
      <c r="AT4" s="13" t="s">
        <v>4</v>
      </c>
    </row>
    <row r="5" hidden="1" s="1" customFormat="1" ht="6.96" customHeight="1">
      <c r="B5" s="16"/>
      <c r="I5" s="128"/>
      <c r="L5" s="16"/>
    </row>
    <row r="6" hidden="1" s="1" customFormat="1" ht="12" customHeight="1">
      <c r="B6" s="16"/>
      <c r="D6" s="134" t="s">
        <v>16</v>
      </c>
      <c r="I6" s="128"/>
      <c r="L6" s="16"/>
    </row>
    <row r="7" hidden="1" s="1" customFormat="1" ht="16.5" customHeight="1">
      <c r="B7" s="16"/>
      <c r="E7" s="135" t="str">
        <f>'Rekapitulace stavby'!K6</f>
        <v>Rekonstrukce a vybavení odborných učeben na ZŠ Slovenská - IT</v>
      </c>
      <c r="F7" s="134"/>
      <c r="G7" s="134"/>
      <c r="H7" s="134"/>
      <c r="I7" s="128"/>
      <c r="L7" s="16"/>
    </row>
    <row r="8" hidden="1" s="2" customFormat="1" ht="12" customHeight="1">
      <c r="A8" s="34"/>
      <c r="B8" s="40"/>
      <c r="C8" s="34"/>
      <c r="D8" s="134" t="s">
        <v>89</v>
      </c>
      <c r="E8" s="34"/>
      <c r="F8" s="34"/>
      <c r="G8" s="34"/>
      <c r="H8" s="34"/>
      <c r="I8" s="136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7" t="s">
        <v>90</v>
      </c>
      <c r="F9" s="34"/>
      <c r="G9" s="34"/>
      <c r="H9" s="34"/>
      <c r="I9" s="136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136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4" t="s">
        <v>18</v>
      </c>
      <c r="E11" s="34"/>
      <c r="F11" s="138" t="s">
        <v>1</v>
      </c>
      <c r="G11" s="34"/>
      <c r="H11" s="34"/>
      <c r="I11" s="139" t="s">
        <v>20</v>
      </c>
      <c r="J11" s="138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4" t="s">
        <v>21</v>
      </c>
      <c r="E12" s="34"/>
      <c r="F12" s="138" t="s">
        <v>22</v>
      </c>
      <c r="G12" s="34"/>
      <c r="H12" s="34"/>
      <c r="I12" s="139" t="s">
        <v>23</v>
      </c>
      <c r="J12" s="140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36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4" t="s">
        <v>25</v>
      </c>
      <c r="E14" s="34"/>
      <c r="F14" s="34"/>
      <c r="G14" s="34"/>
      <c r="H14" s="34"/>
      <c r="I14" s="139" t="s">
        <v>26</v>
      </c>
      <c r="J14" s="138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8" t="str">
        <f>IF('Rekapitulace stavby'!E11="","",'Rekapitulace stavby'!E11)</f>
        <v xml:space="preserve">Statutární město Karviná </v>
      </c>
      <c r="F15" s="34"/>
      <c r="G15" s="34"/>
      <c r="H15" s="34"/>
      <c r="I15" s="139" t="s">
        <v>28</v>
      </c>
      <c r="J15" s="138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36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4" t="s">
        <v>29</v>
      </c>
      <c r="E17" s="34"/>
      <c r="F17" s="34"/>
      <c r="G17" s="34"/>
      <c r="H17" s="34"/>
      <c r="I17" s="139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8"/>
      <c r="G18" s="138"/>
      <c r="H18" s="138"/>
      <c r="I18" s="139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36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4" t="s">
        <v>31</v>
      </c>
      <c r="E20" s="34"/>
      <c r="F20" s="34"/>
      <c r="G20" s="34"/>
      <c r="H20" s="34"/>
      <c r="I20" s="139" t="s">
        <v>26</v>
      </c>
      <c r="J20" s="138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8" t="str">
        <f>IF('Rekapitulace stavby'!E17="","",'Rekapitulace stavby'!E17)</f>
        <v>ATRIS s.r.o.</v>
      </c>
      <c r="F21" s="34"/>
      <c r="G21" s="34"/>
      <c r="H21" s="34"/>
      <c r="I21" s="139" t="s">
        <v>28</v>
      </c>
      <c r="J21" s="138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36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4" t="s">
        <v>34</v>
      </c>
      <c r="E23" s="34"/>
      <c r="F23" s="34"/>
      <c r="G23" s="34"/>
      <c r="H23" s="34"/>
      <c r="I23" s="139" t="s">
        <v>26</v>
      </c>
      <c r="J23" s="138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8" t="str">
        <f>IF('Rekapitulace stavby'!E20="","",'Rekapitulace stavby'!E20)</f>
        <v>Barbora Kyšková</v>
      </c>
      <c r="F24" s="34"/>
      <c r="G24" s="34"/>
      <c r="H24" s="34"/>
      <c r="I24" s="139" t="s">
        <v>28</v>
      </c>
      <c r="J24" s="138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36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4" t="s">
        <v>36</v>
      </c>
      <c r="E26" s="34"/>
      <c r="F26" s="34"/>
      <c r="G26" s="34"/>
      <c r="H26" s="34"/>
      <c r="I26" s="136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36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7"/>
      <c r="J29" s="146"/>
      <c r="K29" s="146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8" t="s">
        <v>37</v>
      </c>
      <c r="E30" s="34"/>
      <c r="F30" s="34"/>
      <c r="G30" s="34"/>
      <c r="H30" s="34"/>
      <c r="I30" s="136"/>
      <c r="J30" s="149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7"/>
      <c r="J31" s="146"/>
      <c r="K31" s="146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0" t="s">
        <v>39</v>
      </c>
      <c r="G32" s="34"/>
      <c r="H32" s="34"/>
      <c r="I32" s="151" t="s">
        <v>38</v>
      </c>
      <c r="J32" s="150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2" t="s">
        <v>41</v>
      </c>
      <c r="E33" s="134" t="s">
        <v>42</v>
      </c>
      <c r="F33" s="153">
        <f>ROUND((SUM(BE117:BE122)),  2)</f>
        <v>0</v>
      </c>
      <c r="G33" s="34"/>
      <c r="H33" s="34"/>
      <c r="I33" s="154">
        <v>0.20999999999999999</v>
      </c>
      <c r="J33" s="153">
        <f>ROUND(((SUM(BE117:BE122))*I33),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4" t="s">
        <v>43</v>
      </c>
      <c r="F34" s="153">
        <f>ROUND((SUM(BF117:BF122)),  2)</f>
        <v>0</v>
      </c>
      <c r="G34" s="34"/>
      <c r="H34" s="34"/>
      <c r="I34" s="154">
        <v>0.14999999999999999</v>
      </c>
      <c r="J34" s="153">
        <f>ROUND(((SUM(BF117:BF122))*I34),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4" t="s">
        <v>44</v>
      </c>
      <c r="F35" s="153">
        <f>ROUND((SUM(BG117:BG122)),  2)</f>
        <v>0</v>
      </c>
      <c r="G35" s="34"/>
      <c r="H35" s="34"/>
      <c r="I35" s="154">
        <v>0.20999999999999999</v>
      </c>
      <c r="J35" s="153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4" t="s">
        <v>45</v>
      </c>
      <c r="F36" s="153">
        <f>ROUND((SUM(BH117:BH122)),  2)</f>
        <v>0</v>
      </c>
      <c r="G36" s="34"/>
      <c r="H36" s="34"/>
      <c r="I36" s="154">
        <v>0.14999999999999999</v>
      </c>
      <c r="J36" s="153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4" t="s">
        <v>46</v>
      </c>
      <c r="F37" s="153">
        <f>ROUND((SUM(BI117:BI122)),  2)</f>
        <v>0</v>
      </c>
      <c r="G37" s="34"/>
      <c r="H37" s="34"/>
      <c r="I37" s="154">
        <v>0</v>
      </c>
      <c r="J37" s="153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36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60"/>
      <c r="J39" s="161">
        <f>SUM(J30:J37)</f>
        <v>0</v>
      </c>
      <c r="K39" s="162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36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I41" s="128"/>
      <c r="L41" s="16"/>
    </row>
    <row r="42" hidden="1" s="1" customFormat="1" ht="14.4" customHeight="1">
      <c r="B42" s="16"/>
      <c r="I42" s="128"/>
      <c r="L42" s="16"/>
    </row>
    <row r="43" hidden="1" s="1" customFormat="1" ht="14.4" customHeight="1">
      <c r="B43" s="16"/>
      <c r="I43" s="128"/>
      <c r="L43" s="16"/>
    </row>
    <row r="44" hidden="1" s="1" customFormat="1" ht="14.4" customHeight="1">
      <c r="B44" s="16"/>
      <c r="I44" s="128"/>
      <c r="L44" s="16"/>
    </row>
    <row r="45" hidden="1" s="1" customFormat="1" ht="14.4" customHeight="1">
      <c r="B45" s="16"/>
      <c r="I45" s="128"/>
      <c r="L45" s="16"/>
    </row>
    <row r="46" hidden="1" s="1" customFormat="1" ht="14.4" customHeight="1">
      <c r="B46" s="16"/>
      <c r="I46" s="128"/>
      <c r="L46" s="16"/>
    </row>
    <row r="47" hidden="1" s="1" customFormat="1" ht="14.4" customHeight="1">
      <c r="B47" s="16"/>
      <c r="I47" s="128"/>
      <c r="L47" s="16"/>
    </row>
    <row r="48" hidden="1" s="1" customFormat="1" ht="14.4" customHeight="1">
      <c r="B48" s="16"/>
      <c r="I48" s="128"/>
      <c r="L48" s="16"/>
    </row>
    <row r="49" hidden="1" s="1" customFormat="1" ht="14.4" customHeight="1">
      <c r="B49" s="16"/>
      <c r="I49" s="128"/>
      <c r="L49" s="16"/>
    </row>
    <row r="50" hidden="1" s="2" customFormat="1" ht="14.4" customHeight="1">
      <c r="B50" s="59"/>
      <c r="D50" s="163" t="s">
        <v>50</v>
      </c>
      <c r="E50" s="164"/>
      <c r="F50" s="164"/>
      <c r="G50" s="163" t="s">
        <v>51</v>
      </c>
      <c r="H50" s="164"/>
      <c r="I50" s="165"/>
      <c r="J50" s="164"/>
      <c r="K50" s="164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6" t="s">
        <v>52</v>
      </c>
      <c r="E61" s="167"/>
      <c r="F61" s="168" t="s">
        <v>53</v>
      </c>
      <c r="G61" s="166" t="s">
        <v>52</v>
      </c>
      <c r="H61" s="167"/>
      <c r="I61" s="169"/>
      <c r="J61" s="170" t="s">
        <v>53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3" t="s">
        <v>54</v>
      </c>
      <c r="E65" s="171"/>
      <c r="F65" s="171"/>
      <c r="G65" s="163" t="s">
        <v>55</v>
      </c>
      <c r="H65" s="171"/>
      <c r="I65" s="172"/>
      <c r="J65" s="171"/>
      <c r="K65" s="17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6" t="s">
        <v>52</v>
      </c>
      <c r="E76" s="167"/>
      <c r="F76" s="168" t="s">
        <v>53</v>
      </c>
      <c r="G76" s="166" t="s">
        <v>52</v>
      </c>
      <c r="H76" s="167"/>
      <c r="I76" s="169"/>
      <c r="J76" s="170" t="s">
        <v>53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1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Rekonstrukce a vybavení odborných učeben na ZŠ Slovenská - IT</v>
      </c>
      <c r="F85" s="28"/>
      <c r="G85" s="28"/>
      <c r="H85" s="28"/>
      <c r="I85" s="1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1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IT</v>
      </c>
      <c r="F87" s="36"/>
      <c r="G87" s="36"/>
      <c r="H87" s="36"/>
      <c r="I87" s="1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139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 xml:space="preserve">Statutární město Karviná </v>
      </c>
      <c r="G91" s="36"/>
      <c r="H91" s="36"/>
      <c r="I91" s="139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139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92</v>
      </c>
      <c r="D94" s="181"/>
      <c r="E94" s="181"/>
      <c r="F94" s="181"/>
      <c r="G94" s="181"/>
      <c r="H94" s="181"/>
      <c r="I94" s="182"/>
      <c r="J94" s="183" t="s">
        <v>93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4" t="s">
        <v>94</v>
      </c>
      <c r="D96" s="36"/>
      <c r="E96" s="36"/>
      <c r="F96" s="36"/>
      <c r="G96" s="36"/>
      <c r="H96" s="36"/>
      <c r="I96" s="1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85"/>
      <c r="C97" s="186"/>
      <c r="D97" s="187" t="s">
        <v>96</v>
      </c>
      <c r="E97" s="188"/>
      <c r="F97" s="188"/>
      <c r="G97" s="188"/>
      <c r="H97" s="188"/>
      <c r="I97" s="189"/>
      <c r="J97" s="190">
        <f>J118</f>
        <v>0</v>
      </c>
      <c r="K97" s="186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1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175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178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97</v>
      </c>
      <c r="D104" s="36"/>
      <c r="E104" s="36"/>
      <c r="F104" s="36"/>
      <c r="G104" s="36"/>
      <c r="H104" s="36"/>
      <c r="I104" s="1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1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1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9" t="str">
        <f>E7</f>
        <v>Rekonstrukce a vybavení odborných učeben na ZŠ Slovenská - IT</v>
      </c>
      <c r="F107" s="28"/>
      <c r="G107" s="28"/>
      <c r="H107" s="28"/>
      <c r="I107" s="1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1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001 - IT</v>
      </c>
      <c r="F109" s="36"/>
      <c r="G109" s="36"/>
      <c r="H109" s="36"/>
      <c r="I109" s="1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1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139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 xml:space="preserve">Statutární město Karviná </v>
      </c>
      <c r="G113" s="36"/>
      <c r="H113" s="36"/>
      <c r="I113" s="139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139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1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92"/>
      <c r="B116" s="193"/>
      <c r="C116" s="194" t="s">
        <v>98</v>
      </c>
      <c r="D116" s="195" t="s">
        <v>62</v>
      </c>
      <c r="E116" s="195" t="s">
        <v>58</v>
      </c>
      <c r="F116" s="195" t="s">
        <v>59</v>
      </c>
      <c r="G116" s="195" t="s">
        <v>99</v>
      </c>
      <c r="H116" s="195" t="s">
        <v>100</v>
      </c>
      <c r="I116" s="196" t="s">
        <v>101</v>
      </c>
      <c r="J116" s="195" t="s">
        <v>93</v>
      </c>
      <c r="K116" s="197" t="s">
        <v>102</v>
      </c>
      <c r="L116" s="198"/>
      <c r="M116" s="96" t="s">
        <v>1</v>
      </c>
      <c r="N116" s="97" t="s">
        <v>41</v>
      </c>
      <c r="O116" s="97" t="s">
        <v>103</v>
      </c>
      <c r="P116" s="97" t="s">
        <v>104</v>
      </c>
      <c r="Q116" s="97" t="s">
        <v>105</v>
      </c>
      <c r="R116" s="97" t="s">
        <v>106</v>
      </c>
      <c r="S116" s="97" t="s">
        <v>107</v>
      </c>
      <c r="T116" s="98" t="s">
        <v>108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4"/>
      <c r="B117" s="35"/>
      <c r="C117" s="103" t="s">
        <v>109</v>
      </c>
      <c r="D117" s="36"/>
      <c r="E117" s="36"/>
      <c r="F117" s="36"/>
      <c r="G117" s="36"/>
      <c r="H117" s="36"/>
      <c r="I117" s="136"/>
      <c r="J117" s="199">
        <f>BK117</f>
        <v>0</v>
      </c>
      <c r="K117" s="36"/>
      <c r="L117" s="40"/>
      <c r="M117" s="99"/>
      <c r="N117" s="200"/>
      <c r="O117" s="100"/>
      <c r="P117" s="201">
        <f>P118</f>
        <v>0</v>
      </c>
      <c r="Q117" s="100"/>
      <c r="R117" s="201">
        <f>R118</f>
        <v>0</v>
      </c>
      <c r="S117" s="100"/>
      <c r="T117" s="20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95</v>
      </c>
      <c r="BK117" s="203">
        <f>BK118</f>
        <v>0</v>
      </c>
    </row>
    <row r="118" s="11" customFormat="1" ht="25.92" customHeight="1">
      <c r="A118" s="11"/>
      <c r="B118" s="204"/>
      <c r="C118" s="205"/>
      <c r="D118" s="206" t="s">
        <v>76</v>
      </c>
      <c r="E118" s="207" t="s">
        <v>110</v>
      </c>
      <c r="F118" s="207" t="s">
        <v>111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SUM(P119:P122)</f>
        <v>0</v>
      </c>
      <c r="Q118" s="212"/>
      <c r="R118" s="213">
        <f>SUM(R119:R122)</f>
        <v>0</v>
      </c>
      <c r="S118" s="212"/>
      <c r="T118" s="214">
        <f>SUM(T119:T122)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5" t="s">
        <v>85</v>
      </c>
      <c r="AT118" s="216" t="s">
        <v>76</v>
      </c>
      <c r="AU118" s="216" t="s">
        <v>77</v>
      </c>
      <c r="AY118" s="215" t="s">
        <v>112</v>
      </c>
      <c r="BK118" s="217">
        <f>SUM(BK119:BK122)</f>
        <v>0</v>
      </c>
    </row>
    <row r="119" s="2" customFormat="1" ht="16.5" customHeight="1">
      <c r="A119" s="34"/>
      <c r="B119" s="35"/>
      <c r="C119" s="218" t="s">
        <v>113</v>
      </c>
      <c r="D119" s="218" t="s">
        <v>114</v>
      </c>
      <c r="E119" s="219" t="s">
        <v>115</v>
      </c>
      <c r="F119" s="220" t="s">
        <v>116</v>
      </c>
      <c r="G119" s="221" t="s">
        <v>117</v>
      </c>
      <c r="H119" s="222">
        <v>3</v>
      </c>
      <c r="I119" s="223"/>
      <c r="J119" s="224">
        <f>ROUND(I119*H119,2)</f>
        <v>0</v>
      </c>
      <c r="K119" s="220" t="s">
        <v>1</v>
      </c>
      <c r="L119" s="40"/>
      <c r="M119" s="225" t="s">
        <v>1</v>
      </c>
      <c r="N119" s="226" t="s">
        <v>42</v>
      </c>
      <c r="O119" s="87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29" t="s">
        <v>118</v>
      </c>
      <c r="AT119" s="229" t="s">
        <v>114</v>
      </c>
      <c r="AU119" s="229" t="s">
        <v>85</v>
      </c>
      <c r="AY119" s="13" t="s">
        <v>112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3" t="s">
        <v>85</v>
      </c>
      <c r="BK119" s="230">
        <f>ROUND(I119*H119,2)</f>
        <v>0</v>
      </c>
      <c r="BL119" s="13" t="s">
        <v>118</v>
      </c>
      <c r="BM119" s="229" t="s">
        <v>119</v>
      </c>
    </row>
    <row r="120" s="2" customFormat="1" ht="16.5" customHeight="1">
      <c r="A120" s="34"/>
      <c r="B120" s="35"/>
      <c r="C120" s="218" t="s">
        <v>120</v>
      </c>
      <c r="D120" s="218" t="s">
        <v>114</v>
      </c>
      <c r="E120" s="219" t="s">
        <v>121</v>
      </c>
      <c r="F120" s="220" t="s">
        <v>122</v>
      </c>
      <c r="G120" s="221" t="s">
        <v>117</v>
      </c>
      <c r="H120" s="222">
        <v>2</v>
      </c>
      <c r="I120" s="223"/>
      <c r="J120" s="224">
        <f>ROUND(I120*H120,2)</f>
        <v>0</v>
      </c>
      <c r="K120" s="220" t="s">
        <v>1</v>
      </c>
      <c r="L120" s="40"/>
      <c r="M120" s="225" t="s">
        <v>1</v>
      </c>
      <c r="N120" s="226" t="s">
        <v>42</v>
      </c>
      <c r="O120" s="87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9" t="s">
        <v>118</v>
      </c>
      <c r="AT120" s="229" t="s">
        <v>114</v>
      </c>
      <c r="AU120" s="229" t="s">
        <v>85</v>
      </c>
      <c r="AY120" s="13" t="s">
        <v>112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3" t="s">
        <v>85</v>
      </c>
      <c r="BK120" s="230">
        <f>ROUND(I120*H120,2)</f>
        <v>0</v>
      </c>
      <c r="BL120" s="13" t="s">
        <v>118</v>
      </c>
      <c r="BM120" s="229" t="s">
        <v>123</v>
      </c>
    </row>
    <row r="121" s="2" customFormat="1" ht="16.5" customHeight="1">
      <c r="A121" s="34"/>
      <c r="B121" s="35"/>
      <c r="C121" s="218" t="s">
        <v>124</v>
      </c>
      <c r="D121" s="218" t="s">
        <v>114</v>
      </c>
      <c r="E121" s="219" t="s">
        <v>125</v>
      </c>
      <c r="F121" s="220" t="s">
        <v>126</v>
      </c>
      <c r="G121" s="221" t="s">
        <v>117</v>
      </c>
      <c r="H121" s="222">
        <v>31</v>
      </c>
      <c r="I121" s="223"/>
      <c r="J121" s="224">
        <f>ROUND(I121*H121,2)</f>
        <v>0</v>
      </c>
      <c r="K121" s="220" t="s">
        <v>1</v>
      </c>
      <c r="L121" s="40"/>
      <c r="M121" s="225" t="s">
        <v>1</v>
      </c>
      <c r="N121" s="226" t="s">
        <v>42</v>
      </c>
      <c r="O121" s="87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9" t="s">
        <v>118</v>
      </c>
      <c r="AT121" s="229" t="s">
        <v>114</v>
      </c>
      <c r="AU121" s="229" t="s">
        <v>85</v>
      </c>
      <c r="AY121" s="13" t="s">
        <v>112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3" t="s">
        <v>85</v>
      </c>
      <c r="BK121" s="230">
        <f>ROUND(I121*H121,2)</f>
        <v>0</v>
      </c>
      <c r="BL121" s="13" t="s">
        <v>118</v>
      </c>
      <c r="BM121" s="229" t="s">
        <v>127</v>
      </c>
    </row>
    <row r="122" s="2" customFormat="1" ht="21.75" customHeight="1">
      <c r="A122" s="34"/>
      <c r="B122" s="35"/>
      <c r="C122" s="218" t="s">
        <v>128</v>
      </c>
      <c r="D122" s="218" t="s">
        <v>114</v>
      </c>
      <c r="E122" s="219" t="s">
        <v>129</v>
      </c>
      <c r="F122" s="220" t="s">
        <v>130</v>
      </c>
      <c r="G122" s="221" t="s">
        <v>117</v>
      </c>
      <c r="H122" s="222">
        <v>1</v>
      </c>
      <c r="I122" s="223"/>
      <c r="J122" s="224">
        <f>ROUND(I122*H122,2)</f>
        <v>0</v>
      </c>
      <c r="K122" s="220" t="s">
        <v>1</v>
      </c>
      <c r="L122" s="40"/>
      <c r="M122" s="231" t="s">
        <v>1</v>
      </c>
      <c r="N122" s="232" t="s">
        <v>42</v>
      </c>
      <c r="O122" s="233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9" t="s">
        <v>118</v>
      </c>
      <c r="AT122" s="229" t="s">
        <v>114</v>
      </c>
      <c r="AU122" s="229" t="s">
        <v>85</v>
      </c>
      <c r="AY122" s="13" t="s">
        <v>112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3" t="s">
        <v>85</v>
      </c>
      <c r="BK122" s="230">
        <f>ROUND(I122*H122,2)</f>
        <v>0</v>
      </c>
      <c r="BL122" s="13" t="s">
        <v>118</v>
      </c>
      <c r="BM122" s="229" t="s">
        <v>131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175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f869KNVKKbUWICACdEV25JwDUbZj5Pf4HlUqYX1kcvHHOCxF6pqiD9Go51fh+GzLIxJNuXCaR6sfHwiu/uTbrg==" hashValue="VLmPMnan4gwkeR2RPvYd8lzgWGMTRQIdb8oVdxgTJygnvK2TNftZb7Jp5jZ1Gm9decahtu17VhqtsZNsBvvjNw==" algorithmName="SHA-512" password="CC35"/>
  <autoFilter ref="C116:K12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2021-01-04T11:57:13Z</dcterms:created>
  <dcterms:modified xsi:type="dcterms:W3CDTF">2021-01-04T11:57:14Z</dcterms:modified>
</cp:coreProperties>
</file>